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55" windowHeight="7890" activeTab="0"/>
  </bookViews>
  <sheets>
    <sheet name="事業者様(1)" sheetId="1" r:id="rId1"/>
  </sheets>
  <definedNames>
    <definedName name="_xlnm.Print_Area" localSheetId="0">'事業者様(1)'!$A$1:$M$94</definedName>
  </definedNames>
  <calcPr fullCalcOnLoad="1"/>
</workbook>
</file>

<file path=xl/sharedStrings.xml><?xml version="1.0" encoding="utf-8"?>
<sst xmlns="http://schemas.openxmlformats.org/spreadsheetml/2006/main" count="156" uniqueCount="91">
  <si>
    <t>km/L</t>
  </si>
  <si>
    <t>km</t>
  </si>
  <si>
    <r>
      <t>L/</t>
    </r>
    <r>
      <rPr>
        <sz val="11"/>
        <rFont val="ＭＳ Ｐ明朝"/>
        <family val="1"/>
      </rPr>
      <t>円</t>
    </r>
  </si>
  <si>
    <t>UP</t>
  </si>
  <si>
    <t>L</t>
  </si>
  <si>
    <t>ECO-12G</t>
  </si>
  <si>
    <t>ECO-16G</t>
  </si>
  <si>
    <t>ECO-30G</t>
  </si>
  <si>
    <t>ECO-50G</t>
  </si>
  <si>
    <t>ECO-08G</t>
  </si>
  <si>
    <t>ECO-25D</t>
  </si>
  <si>
    <t>ECO-50D</t>
  </si>
  <si>
    <t>ECO-100D</t>
  </si>
  <si>
    <t>ECO-150D</t>
  </si>
  <si>
    <t>ECO-250D</t>
  </si>
  <si>
    <r>
      <t>500cc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800cc</t>
    </r>
  </si>
  <si>
    <r>
      <t>801cc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1300cc</t>
    </r>
  </si>
  <si>
    <r>
      <t>1301cc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1600cc</t>
    </r>
  </si>
  <si>
    <r>
      <t>1601cc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3000cc</t>
    </r>
  </si>
  <si>
    <r>
      <t>3001cc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5000cc</t>
    </r>
  </si>
  <si>
    <r>
      <t>10001cc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15000cc</t>
    </r>
  </si>
  <si>
    <r>
      <t>15001cc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25000cc</t>
    </r>
  </si>
  <si>
    <r>
      <rPr>
        <sz val="11"/>
        <rFont val="ＭＳ 明朝"/>
        <family val="1"/>
      </rPr>
      <t>使用する燃料価格（</t>
    </r>
    <r>
      <rPr>
        <sz val="11"/>
        <rFont val="Century"/>
        <family val="1"/>
      </rPr>
      <t>L/</t>
    </r>
    <r>
      <rPr>
        <sz val="11"/>
        <rFont val="ＭＳ 明朝"/>
        <family val="1"/>
      </rPr>
      <t>円）を記入してください</t>
    </r>
  </si>
  <si>
    <r>
      <rPr>
        <sz val="11"/>
        <rFont val="ＭＳ 明朝"/>
        <family val="1"/>
      </rPr>
      <t>燃料価格</t>
    </r>
  </si>
  <si>
    <r>
      <rPr>
        <sz val="11"/>
        <rFont val="ＭＳ 明朝"/>
        <family val="1"/>
      </rPr>
      <t>１台あたり</t>
    </r>
  </si>
  <si>
    <r>
      <rPr>
        <sz val="11"/>
        <color indexed="8"/>
        <rFont val="ＭＳ 明朝"/>
        <family val="1"/>
      </rPr>
      <t>数　　　　　値</t>
    </r>
  </si>
  <si>
    <r>
      <rPr>
        <sz val="11"/>
        <color indexed="8"/>
        <rFont val="ＭＳ 明朝"/>
        <family val="1"/>
      </rPr>
      <t>型　式</t>
    </r>
  </si>
  <si>
    <r>
      <rPr>
        <sz val="11"/>
        <color indexed="8"/>
        <rFont val="ＭＳ 明朝"/>
        <family val="1"/>
      </rPr>
      <t>エンジン排気量</t>
    </r>
  </si>
  <si>
    <r>
      <rPr>
        <sz val="11"/>
        <color indexed="8"/>
        <rFont val="ＭＳ Ｐゴシック"/>
        <family val="3"/>
      </rPr>
      <t>円</t>
    </r>
  </si>
  <si>
    <r>
      <rPr>
        <sz val="11"/>
        <color indexed="8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</si>
  <si>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ヶ月</t>
    </r>
  </si>
  <si>
    <t>%</t>
  </si>
  <si>
    <r>
      <rPr>
        <sz val="11"/>
        <color indexed="8"/>
        <rFont val="ＭＳ 明朝"/>
        <family val="1"/>
      </rPr>
      <t>ガソリン車用</t>
    </r>
  </si>
  <si>
    <r>
      <rPr>
        <sz val="11"/>
        <color indexed="8"/>
        <rFont val="ＭＳ 明朝"/>
        <family val="1"/>
      </rPr>
      <t>価　格</t>
    </r>
  </si>
  <si>
    <r>
      <rPr>
        <sz val="11"/>
        <color indexed="8"/>
        <rFont val="ＭＳ 明朝"/>
        <family val="1"/>
      </rPr>
      <t>使用数</t>
    </r>
  </si>
  <si>
    <r>
      <rPr>
        <sz val="11"/>
        <color indexed="8"/>
        <rFont val="ＭＳ 明朝"/>
        <family val="1"/>
      </rPr>
      <t>投資金額</t>
    </r>
  </si>
  <si>
    <r>
      <rPr>
        <sz val="11"/>
        <color indexed="8"/>
        <rFont val="ＭＳ Ｐ明朝"/>
        <family val="1"/>
      </rPr>
      <t>計</t>
    </r>
  </si>
  <si>
    <r>
      <rPr>
        <sz val="11"/>
        <color indexed="8"/>
        <rFont val="ＭＳ 明朝"/>
        <family val="1"/>
      </rPr>
      <t>ディーゼル車用</t>
    </r>
  </si>
  <si>
    <r>
      <rPr>
        <sz val="11"/>
        <color indexed="8"/>
        <rFont val="ＭＳ Ｐ明朝"/>
        <family val="1"/>
      </rPr>
      <t>合計</t>
    </r>
  </si>
  <si>
    <r>
      <t>1000cc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2200cc</t>
    </r>
  </si>
  <si>
    <r>
      <t>2201cc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5000cc</t>
    </r>
  </si>
  <si>
    <r>
      <t>5001cc</t>
    </r>
    <r>
      <rPr>
        <sz val="11"/>
        <color indexed="8"/>
        <rFont val="ＭＳ 明朝"/>
        <family val="1"/>
      </rPr>
      <t>～</t>
    </r>
    <r>
      <rPr>
        <sz val="11"/>
        <color indexed="8"/>
        <rFont val="Century"/>
        <family val="1"/>
      </rPr>
      <t>10000cc</t>
    </r>
  </si>
  <si>
    <r>
      <rPr>
        <sz val="11"/>
        <color indexed="8"/>
        <rFont val="ＭＳ Ｐゴシック"/>
        <family val="3"/>
      </rPr>
      <t>エコサポーター導入費用</t>
    </r>
  </si>
  <si>
    <r>
      <rPr>
        <sz val="11"/>
        <color indexed="8"/>
        <rFont val="ＭＳ Ｐゴシック"/>
        <family val="3"/>
      </rPr>
      <t>投資回収年数</t>
    </r>
  </si>
  <si>
    <r>
      <rPr>
        <sz val="11"/>
        <color indexed="8"/>
        <rFont val="ＭＳ Ｐゴシック"/>
        <family val="3"/>
      </rPr>
      <t>投資金額</t>
    </r>
  </si>
  <si>
    <r>
      <rPr>
        <sz val="11"/>
        <color indexed="8"/>
        <rFont val="ＭＳ Ｐゴシック"/>
        <family val="3"/>
      </rPr>
      <t>燃料代節約金額</t>
    </r>
  </si>
  <si>
    <r>
      <rPr>
        <sz val="11"/>
        <color indexed="8"/>
        <rFont val="ＭＳ Ｐゴシック"/>
        <family val="3"/>
      </rPr>
      <t>投資回収月数</t>
    </r>
  </si>
  <si>
    <r>
      <rPr>
        <sz val="11"/>
        <color indexed="8"/>
        <rFont val="ＭＳ Ｐゴシック"/>
        <family val="3"/>
      </rPr>
      <t>１年で投資回収できる燃費向上率</t>
    </r>
  </si>
  <si>
    <r>
      <rPr>
        <sz val="12"/>
        <rFont val="ＭＳ 明朝"/>
        <family val="1"/>
      </rPr>
      <t>エコサポーター装着前の実燃費</t>
    </r>
  </si>
  <si>
    <r>
      <rPr>
        <sz val="11"/>
        <rFont val="ＭＳ 明朝"/>
        <family val="1"/>
      </rPr>
      <t>保有台数を記入してください</t>
    </r>
  </si>
  <si>
    <r>
      <rPr>
        <sz val="11"/>
        <rFont val="ＭＳ 明朝"/>
        <family val="1"/>
      </rPr>
      <t>台</t>
    </r>
  </si>
  <si>
    <r>
      <rPr>
        <sz val="11"/>
        <rFont val="ＭＳ 明朝"/>
        <family val="1"/>
      </rPr>
      <t>１台あたりの月平均走行距離及び月平均給油量を記入してください</t>
    </r>
  </si>
  <si>
    <r>
      <rPr>
        <sz val="11"/>
        <rFont val="ＭＳ 明朝"/>
        <family val="1"/>
      </rPr>
      <t>内　　訳</t>
    </r>
  </si>
  <si>
    <r>
      <rPr>
        <sz val="11"/>
        <rFont val="ＭＳ 明朝"/>
        <family val="1"/>
      </rPr>
      <t>月平均</t>
    </r>
  </si>
  <si>
    <r>
      <rPr>
        <sz val="11"/>
        <color indexed="8"/>
        <rFont val="ＭＳ 明朝"/>
        <family val="1"/>
      </rPr>
      <t>単　　位</t>
    </r>
  </si>
  <si>
    <r>
      <rPr>
        <sz val="11"/>
        <rFont val="ＭＳ 明朝"/>
        <family val="1"/>
      </rPr>
      <t>年間</t>
    </r>
  </si>
  <si>
    <r>
      <rPr>
        <sz val="11"/>
        <rFont val="ＭＳ 明朝"/>
        <family val="1"/>
      </rPr>
      <t>走行距離</t>
    </r>
  </si>
  <si>
    <r>
      <rPr>
        <sz val="11"/>
        <rFont val="ＭＳ 明朝"/>
        <family val="1"/>
      </rPr>
      <t>給油量</t>
    </r>
  </si>
  <si>
    <r>
      <rPr>
        <sz val="11"/>
        <rFont val="ＭＳ 明朝"/>
        <family val="1"/>
      </rPr>
      <t>実燃費</t>
    </r>
  </si>
  <si>
    <r>
      <rPr>
        <sz val="11"/>
        <rFont val="ＭＳ 明朝"/>
        <family val="1"/>
      </rPr>
      <t>事業所計</t>
    </r>
  </si>
  <si>
    <r>
      <rPr>
        <sz val="11"/>
        <color indexed="8"/>
        <rFont val="ＭＳ 明朝"/>
        <family val="1"/>
      </rPr>
      <t>保有台数</t>
    </r>
  </si>
  <si>
    <r>
      <t>km/</t>
    </r>
    <r>
      <rPr>
        <sz val="11"/>
        <color indexed="8"/>
        <rFont val="ＭＳ Ｐ明朝"/>
        <family val="1"/>
      </rPr>
      <t>年</t>
    </r>
  </si>
  <si>
    <r>
      <rPr>
        <sz val="11"/>
        <rFont val="ＭＳ 明朝"/>
        <family val="1"/>
      </rPr>
      <t>燃料消費量</t>
    </r>
  </si>
  <si>
    <r>
      <t>L/</t>
    </r>
    <r>
      <rPr>
        <sz val="11"/>
        <color indexed="8"/>
        <rFont val="ＭＳ Ｐ明朝"/>
        <family val="1"/>
      </rPr>
      <t>年</t>
    </r>
  </si>
  <si>
    <r>
      <rPr>
        <sz val="12"/>
        <rFont val="ＭＳ 明朝"/>
        <family val="1"/>
      </rPr>
      <t>Ⅱ</t>
    </r>
  </si>
  <si>
    <r>
      <rPr>
        <sz val="12"/>
        <rFont val="ＭＳ 明朝"/>
        <family val="1"/>
      </rPr>
      <t>エコサポーターの燃費向上率</t>
    </r>
  </si>
  <si>
    <r>
      <rPr>
        <sz val="11"/>
        <rFont val="ＭＳ 明朝"/>
        <family val="1"/>
      </rPr>
      <t>燃費向上率</t>
    </r>
  </si>
  <si>
    <r>
      <rPr>
        <sz val="11"/>
        <rFont val="ＭＳ 明朝"/>
        <family val="1"/>
      </rPr>
      <t>燃費</t>
    </r>
  </si>
  <si>
    <r>
      <rPr>
        <sz val="11"/>
        <rFont val="ＭＳ 明朝"/>
        <family val="1"/>
      </rPr>
      <t>事業所集計</t>
    </r>
  </si>
  <si>
    <r>
      <t>km/</t>
    </r>
    <r>
      <rPr>
        <sz val="11"/>
        <color indexed="8"/>
        <rFont val="ＭＳ Ｐ明朝"/>
        <family val="1"/>
      </rPr>
      <t>年</t>
    </r>
  </si>
  <si>
    <r>
      <t>L/</t>
    </r>
    <r>
      <rPr>
        <sz val="11"/>
        <color indexed="8"/>
        <rFont val="ＭＳ Ｐ明朝"/>
        <family val="1"/>
      </rPr>
      <t>年</t>
    </r>
  </si>
  <si>
    <r>
      <rPr>
        <sz val="12"/>
        <rFont val="ＭＳ 明朝"/>
        <family val="1"/>
      </rPr>
      <t>Ⅲ</t>
    </r>
  </si>
  <si>
    <r>
      <rPr>
        <sz val="12"/>
        <rFont val="ＭＳ 明朝"/>
        <family val="1"/>
      </rPr>
      <t>燃料消費削減量</t>
    </r>
  </si>
  <si>
    <r>
      <rPr>
        <sz val="11"/>
        <rFont val="ＭＳ 明朝"/>
        <family val="1"/>
      </rPr>
      <t>事業所全体</t>
    </r>
  </si>
  <si>
    <r>
      <rPr>
        <sz val="11"/>
        <color indexed="8"/>
        <rFont val="ＭＳ 明朝"/>
        <family val="1"/>
      </rPr>
      <t>定　　　　　　　義</t>
    </r>
  </si>
  <si>
    <r>
      <rPr>
        <sz val="11"/>
        <rFont val="ＭＳ 明朝"/>
        <family val="1"/>
      </rPr>
      <t>エコサポーターが未装着だった場合の燃料消費量</t>
    </r>
  </si>
  <si>
    <r>
      <rPr>
        <sz val="11"/>
        <rFont val="ＭＳ 明朝"/>
        <family val="1"/>
      </rPr>
      <t>エコサポーター装着後の燃料消費量</t>
    </r>
  </si>
  <si>
    <r>
      <rPr>
        <sz val="11"/>
        <rFont val="ＭＳ 明朝"/>
        <family val="1"/>
      </rPr>
      <t>消費削減量</t>
    </r>
  </si>
  <si>
    <r>
      <rPr>
        <sz val="12"/>
        <rFont val="ＭＳ 明朝"/>
        <family val="1"/>
      </rPr>
      <t>Ⅳ</t>
    </r>
  </si>
  <si>
    <r>
      <rPr>
        <sz val="12"/>
        <rFont val="ＭＳ 明朝"/>
        <family val="1"/>
      </rPr>
      <t>燃料代節約金額</t>
    </r>
  </si>
  <si>
    <r>
      <rPr>
        <sz val="11"/>
        <rFont val="ＭＳ Ｐ明朝"/>
        <family val="1"/>
      </rPr>
      <t>円</t>
    </r>
  </si>
  <si>
    <r>
      <rPr>
        <sz val="11"/>
        <rFont val="ＭＳ 明朝"/>
        <family val="1"/>
      </rPr>
      <t>節約金額</t>
    </r>
  </si>
  <si>
    <r>
      <rPr>
        <sz val="12"/>
        <rFont val="ＭＳ 明朝"/>
        <family val="1"/>
      </rPr>
      <t>Ⅴ</t>
    </r>
  </si>
  <si>
    <r>
      <rPr>
        <sz val="12"/>
        <rFont val="ＭＳ 明朝"/>
        <family val="1"/>
      </rPr>
      <t>投資回収年数試算</t>
    </r>
  </si>
  <si>
    <r>
      <rPr>
        <sz val="12"/>
        <rFont val="ＭＳ 明朝"/>
        <family val="1"/>
      </rPr>
      <t>Ⅰ</t>
    </r>
  </si>
  <si>
    <r>
      <rPr>
        <sz val="11"/>
        <color indexed="8"/>
        <rFont val="ＭＳ 明朝"/>
        <family val="1"/>
      </rPr>
      <t>単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</rPr>
      <t>位</t>
    </r>
  </si>
  <si>
    <r>
      <rPr>
        <sz val="11"/>
        <color indexed="8"/>
        <rFont val="ＭＳ 明朝"/>
        <family val="1"/>
      </rPr>
      <t>単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</rPr>
      <t>位</t>
    </r>
  </si>
  <si>
    <t>実燃費が正確で走行条件が変わらない場合の試算値です</t>
  </si>
  <si>
    <t>※</t>
  </si>
  <si>
    <r>
      <rPr>
        <sz val="11"/>
        <color indexed="8"/>
        <rFont val="ＭＳ 明朝"/>
        <family val="1"/>
      </rPr>
      <t>部分に記入してください</t>
    </r>
  </si>
  <si>
    <t>燃料代節約金額試算（事業者様向け）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</si>
</sst>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.00000%"/>
    <numFmt numFmtId="180" formatCode="#,##0.00_);[Red]\(#,##0.00\)"/>
    <numFmt numFmtId="181" formatCode="0_ "/>
    <numFmt numFmtId="182" formatCode="#,##0.00_ "/>
    <numFmt numFmtId="183" formatCode="0.00_ "/>
    <numFmt numFmtId="184" formatCode="0.00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8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Century"/>
      <family val="1"/>
    </font>
    <font>
      <sz val="10"/>
      <color indexed="8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Century"/>
      <family val="1"/>
    </font>
    <font>
      <sz val="12"/>
      <color indexed="8"/>
      <name val="ＭＳ Ｐ明朝"/>
      <family val="1"/>
    </font>
    <font>
      <sz val="14"/>
      <color indexed="8"/>
      <name val="Century"/>
      <family val="1"/>
    </font>
    <font>
      <b/>
      <sz val="11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entury"/>
      <family val="1"/>
    </font>
    <font>
      <sz val="12"/>
      <color theme="1"/>
      <name val="ＭＳ Ｐ明朝"/>
      <family val="1"/>
    </font>
    <font>
      <sz val="14"/>
      <color theme="1"/>
      <name val="Century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</font>
    <font>
      <b/>
      <sz val="11"/>
      <color theme="1"/>
      <name val="Century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176" fontId="7" fillId="33" borderId="10" xfId="0" applyNumberFormat="1" applyFont="1" applyFill="1" applyBorder="1" applyAlignment="1" applyProtection="1">
      <alignment vertical="center"/>
      <protection hidden="1"/>
    </xf>
    <xf numFmtId="0" fontId="51" fillId="34" borderId="0" xfId="0" applyFont="1" applyFill="1" applyAlignment="1" applyProtection="1">
      <alignment vertical="center"/>
      <protection hidden="1"/>
    </xf>
    <xf numFmtId="0" fontId="52" fillId="34" borderId="0" xfId="0" applyFont="1" applyFill="1" applyAlignment="1" applyProtection="1">
      <alignment vertical="center"/>
      <protection hidden="1"/>
    </xf>
    <xf numFmtId="0" fontId="53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horizontal="center" vertical="center"/>
      <protection hidden="1"/>
    </xf>
    <xf numFmtId="0" fontId="54" fillId="34" borderId="0" xfId="0" applyFont="1" applyFill="1" applyAlignment="1" applyProtection="1">
      <alignment vertical="center"/>
      <protection hidden="1"/>
    </xf>
    <xf numFmtId="0" fontId="55" fillId="34" borderId="0" xfId="0" applyFont="1" applyFill="1" applyAlignment="1" applyProtection="1">
      <alignment horizontal="right" vertical="center"/>
      <protection hidden="1"/>
    </xf>
    <xf numFmtId="0" fontId="55" fillId="34" borderId="0" xfId="0" applyFont="1" applyFill="1" applyAlignment="1" applyProtection="1">
      <alignment vertical="center"/>
      <protection hidden="1"/>
    </xf>
    <xf numFmtId="0" fontId="56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176" fontId="7" fillId="34" borderId="0" xfId="0" applyNumberFormat="1" applyFont="1" applyFill="1" applyBorder="1" applyAlignment="1" applyProtection="1">
      <alignment vertical="center"/>
      <protection hidden="1"/>
    </xf>
    <xf numFmtId="0" fontId="11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177" fontId="4" fillId="34" borderId="0" xfId="0" applyNumberFormat="1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179" fontId="4" fillId="34" borderId="0" xfId="0" applyNumberFormat="1" applyFont="1" applyFill="1" applyBorder="1" applyAlignment="1" applyProtection="1">
      <alignment horizontal="center" vertical="center"/>
      <protection hidden="1"/>
    </xf>
    <xf numFmtId="176" fontId="5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Alignment="1" applyProtection="1">
      <alignment vertical="center"/>
      <protection hidden="1"/>
    </xf>
    <xf numFmtId="0" fontId="10" fillId="34" borderId="0" xfId="0" applyFont="1" applyFill="1" applyAlignment="1" applyProtection="1">
      <alignment horizontal="center" vertical="center"/>
      <protection hidden="1"/>
    </xf>
    <xf numFmtId="0" fontId="10" fillId="34" borderId="0" xfId="0" applyFont="1" applyFill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179" fontId="8" fillId="34" borderId="0" xfId="0" applyNumberFormat="1" applyFont="1" applyFill="1" applyBorder="1" applyAlignment="1" applyProtection="1">
      <alignment horizontal="center" vertical="center"/>
      <protection hidden="1"/>
    </xf>
    <xf numFmtId="179" fontId="8" fillId="34" borderId="0" xfId="0" applyNumberFormat="1" applyFont="1" applyFill="1" applyBorder="1" applyAlignment="1" applyProtection="1">
      <alignment horizontal="left" vertical="center"/>
      <protection hidden="1"/>
    </xf>
    <xf numFmtId="180" fontId="8" fillId="34" borderId="0" xfId="0" applyNumberFormat="1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Alignment="1" applyProtection="1">
      <alignment horizontal="left" vertical="center"/>
      <protection hidden="1"/>
    </xf>
    <xf numFmtId="0" fontId="8" fillId="34" borderId="10" xfId="0" applyFont="1" applyFill="1" applyBorder="1" applyAlignment="1" applyProtection="1">
      <alignment horizontal="left" vertical="center"/>
      <protection hidden="1"/>
    </xf>
    <xf numFmtId="180" fontId="8" fillId="34" borderId="10" xfId="0" applyNumberFormat="1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Alignment="1" applyProtection="1">
      <alignment horizontal="right" vertical="center"/>
      <protection hidden="1"/>
    </xf>
    <xf numFmtId="177" fontId="8" fillId="34" borderId="0" xfId="0" applyNumberFormat="1" applyFont="1" applyFill="1" applyAlignment="1" applyProtection="1">
      <alignment vertical="center"/>
      <protection hidden="1"/>
    </xf>
    <xf numFmtId="178" fontId="7" fillId="34" borderId="10" xfId="0" applyNumberFormat="1" applyFont="1" applyFill="1" applyBorder="1" applyAlignment="1" applyProtection="1">
      <alignment horizontal="right" vertical="center"/>
      <protection hidden="1"/>
    </xf>
    <xf numFmtId="178" fontId="8" fillId="34" borderId="10" xfId="0" applyNumberFormat="1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176" fontId="7" fillId="34" borderId="0" xfId="0" applyNumberFormat="1" applyFont="1" applyFill="1" applyBorder="1" applyAlignment="1" applyProtection="1">
      <alignment horizontal="center" vertical="center"/>
      <protection hidden="1"/>
    </xf>
    <xf numFmtId="177" fontId="10" fillId="34" borderId="0" xfId="0" applyNumberFormat="1" applyFont="1" applyFill="1" applyAlignment="1" applyProtection="1">
      <alignment horizontal="center" vertical="center"/>
      <protection hidden="1"/>
    </xf>
    <xf numFmtId="178" fontId="8" fillId="34" borderId="0" xfId="0" applyNumberFormat="1" applyFont="1" applyFill="1" applyBorder="1" applyAlignment="1" applyProtection="1">
      <alignment horizontal="right" vertical="center"/>
      <protection hidden="1"/>
    </xf>
    <xf numFmtId="178" fontId="7" fillId="34" borderId="0" xfId="0" applyNumberFormat="1" applyFont="1" applyFill="1" applyBorder="1" applyAlignment="1" applyProtection="1">
      <alignment horizontal="right" vertical="center"/>
      <protection hidden="1"/>
    </xf>
    <xf numFmtId="9" fontId="7" fillId="34" borderId="0" xfId="0" applyNumberFormat="1" applyFont="1" applyFill="1" applyBorder="1" applyAlignment="1" applyProtection="1">
      <alignment vertical="center"/>
      <protection hidden="1"/>
    </xf>
    <xf numFmtId="177" fontId="8" fillId="34" borderId="0" xfId="0" applyNumberFormat="1" applyFont="1" applyFill="1" applyAlignment="1" applyProtection="1">
      <alignment horizontal="center" vertical="center"/>
      <protection hidden="1"/>
    </xf>
    <xf numFmtId="177" fontId="10" fillId="34" borderId="0" xfId="0" applyNumberFormat="1" applyFont="1" applyFill="1" applyAlignment="1" applyProtection="1">
      <alignment vertical="center"/>
      <protection hidden="1"/>
    </xf>
    <xf numFmtId="178" fontId="8" fillId="34" borderId="0" xfId="0" applyNumberFormat="1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horizontal="right" vertical="center"/>
      <protection hidden="1"/>
    </xf>
    <xf numFmtId="178" fontId="8" fillId="34" borderId="10" xfId="0" applyNumberFormat="1" applyFont="1" applyFill="1" applyBorder="1" applyAlignment="1" applyProtection="1">
      <alignment horizontal="left" vertical="center"/>
      <protection hidden="1"/>
    </xf>
    <xf numFmtId="0" fontId="57" fillId="34" borderId="0" xfId="0" applyFont="1" applyFill="1" applyAlignment="1" applyProtection="1">
      <alignment horizontal="center" vertical="center"/>
      <protection hidden="1"/>
    </xf>
    <xf numFmtId="0" fontId="57" fillId="34" borderId="0" xfId="0" applyFont="1" applyFill="1" applyAlignment="1" applyProtection="1">
      <alignment vertical="center"/>
      <protection hidden="1"/>
    </xf>
    <xf numFmtId="0" fontId="58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182" fontId="0" fillId="34" borderId="0" xfId="0" applyNumberFormat="1" applyFill="1" applyAlignment="1" applyProtection="1">
      <alignment vertical="center"/>
      <protection hidden="1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179" fontId="8" fillId="35" borderId="10" xfId="0" applyNumberFormat="1" applyFont="1" applyFill="1" applyBorder="1" applyAlignment="1" applyProtection="1">
      <alignment horizontal="center" vertical="center"/>
      <protection hidden="1"/>
    </xf>
    <xf numFmtId="176" fontId="7" fillId="35" borderId="10" xfId="0" applyNumberFormat="1" applyFont="1" applyFill="1" applyBorder="1" applyAlignment="1" applyProtection="1">
      <alignment horizontal="center" vertical="center"/>
      <protection hidden="1"/>
    </xf>
    <xf numFmtId="176" fontId="7" fillId="35" borderId="10" xfId="0" applyNumberFormat="1" applyFont="1" applyFill="1" applyBorder="1" applyAlignment="1" applyProtection="1">
      <alignment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184" fontId="57" fillId="34" borderId="11" xfId="0" applyNumberFormat="1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8" fillId="34" borderId="12" xfId="0" applyFont="1" applyFill="1" applyBorder="1" applyAlignment="1" applyProtection="1">
      <alignment horizontal="left" vertical="center"/>
      <protection hidden="1"/>
    </xf>
    <xf numFmtId="178" fontId="8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176" fontId="8" fillId="34" borderId="10" xfId="0" applyNumberFormat="1" applyFont="1" applyFill="1" applyBorder="1" applyAlignment="1" applyProtection="1">
      <alignment horizontal="left" vertical="center"/>
      <protection hidden="1"/>
    </xf>
    <xf numFmtId="178" fontId="7" fillId="34" borderId="10" xfId="0" applyNumberFormat="1" applyFont="1" applyFill="1" applyBorder="1" applyAlignment="1" applyProtection="1">
      <alignment horizontal="center" vertical="center"/>
      <protection hidden="1"/>
    </xf>
    <xf numFmtId="0" fontId="57" fillId="34" borderId="0" xfId="0" applyFont="1" applyFill="1" applyBorder="1" applyAlignment="1" applyProtection="1">
      <alignment horizontal="justify" vertical="center" wrapText="1"/>
      <protection hidden="1"/>
    </xf>
    <xf numFmtId="0" fontId="57" fillId="34" borderId="10" xfId="0" applyFont="1" applyFill="1" applyBorder="1" applyAlignment="1" applyProtection="1">
      <alignment horizontal="left" vertical="center"/>
      <protection hidden="1"/>
    </xf>
    <xf numFmtId="0" fontId="57" fillId="34" borderId="10" xfId="0" applyFont="1" applyFill="1" applyBorder="1" applyAlignment="1" applyProtection="1">
      <alignment horizontal="left" vertical="center" wrapText="1"/>
      <protection hidden="1"/>
    </xf>
    <xf numFmtId="0" fontId="57" fillId="34" borderId="10" xfId="0" applyFont="1" applyFill="1" applyBorder="1" applyAlignment="1" applyProtection="1">
      <alignment horizontal="justify" vertical="center" wrapText="1"/>
      <protection hidden="1"/>
    </xf>
    <xf numFmtId="10" fontId="8" fillId="34" borderId="10" xfId="0" applyNumberFormat="1" applyFont="1" applyFill="1" applyBorder="1" applyAlignment="1" applyProtection="1">
      <alignment horizontal="right" vertical="center"/>
      <protection hidden="1"/>
    </xf>
    <xf numFmtId="0" fontId="57" fillId="34" borderId="0" xfId="0" applyFont="1" applyFill="1" applyBorder="1" applyAlignment="1" applyProtection="1">
      <alignment horizontal="left" vertical="center"/>
      <protection hidden="1"/>
    </xf>
    <xf numFmtId="0" fontId="57" fillId="34" borderId="0" xfId="0" applyFont="1" applyFill="1" applyBorder="1" applyAlignment="1" applyProtection="1">
      <alignment horizontal="left" vertical="center" wrapText="1"/>
      <protection hidden="1"/>
    </xf>
    <xf numFmtId="0" fontId="57" fillId="35" borderId="10" xfId="0" applyFont="1" applyFill="1" applyBorder="1" applyAlignment="1" applyProtection="1">
      <alignment horizontal="center" vertical="center"/>
      <protection hidden="1"/>
    </xf>
    <xf numFmtId="0" fontId="57" fillId="35" borderId="10" xfId="0" applyFont="1" applyFill="1" applyBorder="1" applyAlignment="1" applyProtection="1">
      <alignment horizontal="center" vertical="center"/>
      <protection hidden="1"/>
    </xf>
    <xf numFmtId="0" fontId="59" fillId="34" borderId="10" xfId="0" applyFont="1" applyFill="1" applyBorder="1" applyAlignment="1" applyProtection="1">
      <alignment horizontal="center" vertical="center"/>
      <protection hidden="1"/>
    </xf>
    <xf numFmtId="0" fontId="57" fillId="34" borderId="10" xfId="0" applyFont="1" applyFill="1" applyBorder="1" applyAlignment="1" applyProtection="1">
      <alignment horizontal="center" vertical="center"/>
      <protection hidden="1"/>
    </xf>
    <xf numFmtId="176" fontId="57" fillId="34" borderId="10" xfId="0" applyNumberFormat="1" applyFont="1" applyFill="1" applyBorder="1" applyAlignment="1" applyProtection="1">
      <alignment vertical="center"/>
      <protection hidden="1"/>
    </xf>
    <xf numFmtId="176" fontId="57" fillId="34" borderId="13" xfId="0" applyNumberFormat="1" applyFont="1" applyFill="1" applyBorder="1" applyAlignment="1" applyProtection="1">
      <alignment horizontal="center" vertical="center"/>
      <protection hidden="1"/>
    </xf>
    <xf numFmtId="176" fontId="57" fillId="34" borderId="13" xfId="0" applyNumberFormat="1" applyFont="1" applyFill="1" applyBorder="1" applyAlignment="1" applyProtection="1">
      <alignment vertical="center"/>
      <protection hidden="1"/>
    </xf>
    <xf numFmtId="0" fontId="59" fillId="34" borderId="0" xfId="0" applyFont="1" applyFill="1" applyAlignment="1" applyProtection="1">
      <alignment vertical="center"/>
      <protection hidden="1"/>
    </xf>
    <xf numFmtId="176" fontId="57" fillId="34" borderId="10" xfId="0" applyNumberFormat="1" applyFont="1" applyFill="1" applyBorder="1" applyAlignment="1" applyProtection="1">
      <alignment horizontal="center" vertical="center"/>
      <protection hidden="1"/>
    </xf>
    <xf numFmtId="178" fontId="57" fillId="34" borderId="11" xfId="0" applyNumberFormat="1" applyFont="1" applyFill="1" applyBorder="1" applyAlignment="1" applyProtection="1">
      <alignment vertical="center"/>
      <protection hidden="1"/>
    </xf>
    <xf numFmtId="0" fontId="57" fillId="34" borderId="0" xfId="0" applyFont="1" applyFill="1" applyBorder="1" applyAlignment="1" applyProtection="1">
      <alignment vertical="center"/>
      <protection hidden="1"/>
    </xf>
    <xf numFmtId="178" fontId="57" fillId="34" borderId="14" xfId="0" applyNumberFormat="1" applyFont="1" applyFill="1" applyBorder="1" applyAlignment="1" applyProtection="1">
      <alignment vertical="center"/>
      <protection hidden="1"/>
    </xf>
    <xf numFmtId="182" fontId="57" fillId="34" borderId="14" xfId="0" applyNumberFormat="1" applyFont="1" applyFill="1" applyBorder="1" applyAlignment="1" applyProtection="1">
      <alignment vertical="center"/>
      <protection hidden="1"/>
    </xf>
    <xf numFmtId="183" fontId="57" fillId="34" borderId="14" xfId="0" applyNumberFormat="1" applyFont="1" applyFill="1" applyBorder="1" applyAlignment="1" applyProtection="1">
      <alignment vertical="center"/>
      <protection hidden="1"/>
    </xf>
    <xf numFmtId="181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0" applyNumberFormat="1" applyFont="1" applyFill="1" applyBorder="1" applyAlignment="1" applyProtection="1">
      <alignment horizontal="right" vertical="center"/>
      <protection locked="0"/>
    </xf>
    <xf numFmtId="176" fontId="57" fillId="33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view="pageBreakPreview" zoomScaleSheetLayoutView="100" zoomScalePageLayoutView="0" workbookViewId="0" topLeftCell="A43">
      <selection activeCell="G8" sqref="G8"/>
    </sheetView>
  </sheetViews>
  <sheetFormatPr defaultColWidth="9.140625" defaultRowHeight="15"/>
  <cols>
    <col min="1" max="1" width="3.57421875" style="50" customWidth="1"/>
    <col min="2" max="3" width="3.57421875" style="52" customWidth="1"/>
    <col min="4" max="4" width="8.57421875" style="52" customWidth="1"/>
    <col min="5" max="5" width="12.57421875" style="52" customWidth="1"/>
    <col min="6" max="7" width="10.57421875" style="52" customWidth="1"/>
    <col min="8" max="8" width="10.57421875" style="53" customWidth="1"/>
    <col min="9" max="11" width="10.57421875" style="52" customWidth="1"/>
    <col min="12" max="12" width="5.57421875" style="52" customWidth="1"/>
    <col min="13" max="13" width="2.57421875" style="52" customWidth="1"/>
    <col min="14" max="16384" width="9.00390625" style="52" customWidth="1"/>
  </cols>
  <sheetData>
    <row r="1" spans="1:2" s="4" customFormat="1" ht="17.25">
      <c r="A1" s="2"/>
      <c r="B1" s="3" t="s">
        <v>90</v>
      </c>
    </row>
    <row r="2" spans="1:9" s="13" customFormat="1" ht="15.75" customHeight="1">
      <c r="A2" s="5"/>
      <c r="B2" s="6"/>
      <c r="C2" s="7" t="s">
        <v>88</v>
      </c>
      <c r="D2" s="8" t="s">
        <v>87</v>
      </c>
      <c r="E2" s="9"/>
      <c r="F2" s="9"/>
      <c r="G2" s="10"/>
      <c r="H2" s="11"/>
      <c r="I2" s="12"/>
    </row>
    <row r="3" spans="1:11" s="15" customFormat="1" ht="15.75" customHeight="1">
      <c r="A3" s="14"/>
      <c r="D3" s="16"/>
      <c r="E3" s="17"/>
      <c r="F3" s="18"/>
      <c r="G3" s="18"/>
      <c r="H3" s="19"/>
      <c r="I3" s="20"/>
      <c r="J3" s="19"/>
      <c r="K3" s="21"/>
    </row>
    <row r="4" spans="1:11" s="15" customFormat="1" ht="15.75" customHeight="1">
      <c r="A4" s="14"/>
      <c r="D4" s="16"/>
      <c r="E4" s="17"/>
      <c r="F4" s="18"/>
      <c r="G4" s="1"/>
      <c r="H4" s="22" t="s">
        <v>89</v>
      </c>
      <c r="I4" s="11"/>
      <c r="J4" s="19"/>
      <c r="K4" s="21"/>
    </row>
    <row r="5" spans="1:11" s="15" customFormat="1" ht="15.75" customHeight="1">
      <c r="A5" s="14"/>
      <c r="D5" s="16"/>
      <c r="E5" s="17"/>
      <c r="F5" s="18"/>
      <c r="G5" s="11"/>
      <c r="H5" s="22"/>
      <c r="I5" s="11"/>
      <c r="J5" s="19"/>
      <c r="K5" s="21"/>
    </row>
    <row r="6" spans="1:11" s="13" customFormat="1" ht="15.75" customHeight="1">
      <c r="A6" s="23" t="s">
        <v>84</v>
      </c>
      <c r="B6" s="24" t="s">
        <v>48</v>
      </c>
      <c r="E6" s="25"/>
      <c r="F6" s="26"/>
      <c r="G6" s="26"/>
      <c r="H6" s="11"/>
      <c r="I6" s="10"/>
      <c r="J6" s="11"/>
      <c r="K6" s="22"/>
    </row>
    <row r="7" spans="1:11" s="13" customFormat="1" ht="15.75" customHeight="1">
      <c r="A7" s="5"/>
      <c r="B7" s="5">
        <v>1</v>
      </c>
      <c r="C7" s="37" t="s">
        <v>49</v>
      </c>
      <c r="F7" s="26"/>
      <c r="G7" s="26"/>
      <c r="H7" s="11"/>
      <c r="I7" s="10"/>
      <c r="J7" s="11"/>
      <c r="K7" s="22"/>
    </row>
    <row r="8" spans="1:11" s="13" customFormat="1" ht="15.75" customHeight="1">
      <c r="A8" s="5"/>
      <c r="B8" s="5"/>
      <c r="E8" s="88"/>
      <c r="F8" s="27" t="s">
        <v>50</v>
      </c>
      <c r="H8" s="11"/>
      <c r="I8" s="10"/>
      <c r="J8" s="11"/>
      <c r="K8" s="22"/>
    </row>
    <row r="9" spans="1:11" s="13" customFormat="1" ht="15.75" customHeight="1">
      <c r="A9" s="5"/>
      <c r="B9" s="5">
        <v>2</v>
      </c>
      <c r="C9" s="37" t="s">
        <v>51</v>
      </c>
      <c r="F9" s="37"/>
      <c r="G9" s="28"/>
      <c r="H9" s="67"/>
      <c r="I9" s="10"/>
      <c r="J9" s="11"/>
      <c r="K9" s="22"/>
    </row>
    <row r="10" spans="1:11" s="13" customFormat="1" ht="15.75" customHeight="1">
      <c r="A10" s="5"/>
      <c r="B10" s="5"/>
      <c r="D10" s="29"/>
      <c r="E10" s="55" t="s">
        <v>52</v>
      </c>
      <c r="F10" s="56" t="s">
        <v>53</v>
      </c>
      <c r="G10" s="57" t="s">
        <v>54</v>
      </c>
      <c r="H10" s="56" t="s">
        <v>55</v>
      </c>
      <c r="I10" s="57" t="s">
        <v>54</v>
      </c>
      <c r="K10" s="22"/>
    </row>
    <row r="11" spans="1:11" s="13" customFormat="1" ht="15.75" customHeight="1">
      <c r="A11" s="5"/>
      <c r="B11" s="5"/>
      <c r="D11" s="29"/>
      <c r="E11" s="30" t="s">
        <v>56</v>
      </c>
      <c r="F11" s="89"/>
      <c r="G11" s="68" t="s">
        <v>1</v>
      </c>
      <c r="H11" s="31">
        <f>F11*12</f>
        <v>0</v>
      </c>
      <c r="I11" s="68" t="s">
        <v>1</v>
      </c>
      <c r="K11" s="22"/>
    </row>
    <row r="12" spans="1:11" s="13" customFormat="1" ht="15.75" customHeight="1">
      <c r="A12" s="5"/>
      <c r="B12" s="5"/>
      <c r="D12" s="29"/>
      <c r="E12" s="30" t="s">
        <v>57</v>
      </c>
      <c r="F12" s="89"/>
      <c r="G12" s="69" t="s">
        <v>4</v>
      </c>
      <c r="H12" s="31">
        <f>F12*12</f>
        <v>0</v>
      </c>
      <c r="I12" s="69" t="s">
        <v>4</v>
      </c>
      <c r="K12" s="22"/>
    </row>
    <row r="13" spans="1:11" s="13" customFormat="1" ht="15.75" customHeight="1">
      <c r="A13" s="5"/>
      <c r="B13" s="5"/>
      <c r="D13" s="29"/>
      <c r="E13" s="30" t="s">
        <v>58</v>
      </c>
      <c r="F13" s="31" t="str">
        <f>IF(F12=0," ",F11/F12)</f>
        <v> </v>
      </c>
      <c r="G13" s="70" t="s">
        <v>0</v>
      </c>
      <c r="H13" s="31" t="str">
        <f>IF(H12=0," ",H11/H12)</f>
        <v> </v>
      </c>
      <c r="I13" s="70" t="s">
        <v>0</v>
      </c>
      <c r="K13" s="22"/>
    </row>
    <row r="14" spans="1:11" s="13" customFormat="1" ht="15.75" customHeight="1">
      <c r="A14" s="5"/>
      <c r="B14" s="5">
        <v>3</v>
      </c>
      <c r="C14" s="37" t="s">
        <v>59</v>
      </c>
      <c r="D14" s="32"/>
      <c r="F14" s="26"/>
      <c r="G14" s="26"/>
      <c r="H14" s="11"/>
      <c r="I14" s="10"/>
      <c r="J14" s="11"/>
      <c r="K14" s="22"/>
    </row>
    <row r="15" spans="1:11" s="13" customFormat="1" ht="15.75" customHeight="1">
      <c r="A15" s="5"/>
      <c r="D15" s="33"/>
      <c r="E15" s="55" t="s">
        <v>52</v>
      </c>
      <c r="F15" s="58" t="s">
        <v>60</v>
      </c>
      <c r="G15" s="56" t="s">
        <v>24</v>
      </c>
      <c r="H15" s="57" t="s">
        <v>54</v>
      </c>
      <c r="I15" s="55" t="s">
        <v>59</v>
      </c>
      <c r="J15" s="57" t="s">
        <v>54</v>
      </c>
      <c r="K15" s="22"/>
    </row>
    <row r="16" spans="1:11" s="13" customFormat="1" ht="15.75" customHeight="1">
      <c r="A16" s="5"/>
      <c r="D16" s="33"/>
      <c r="E16" s="30" t="s">
        <v>56</v>
      </c>
      <c r="F16" s="34">
        <f>E8</f>
        <v>0</v>
      </c>
      <c r="G16" s="35">
        <f>H11</f>
        <v>0</v>
      </c>
      <c r="H16" s="68" t="s">
        <v>61</v>
      </c>
      <c r="I16" s="35">
        <f>F16*G16</f>
        <v>0</v>
      </c>
      <c r="J16" s="68" t="s">
        <v>61</v>
      </c>
      <c r="K16" s="22"/>
    </row>
    <row r="17" spans="1:11" s="13" customFormat="1" ht="15.75" customHeight="1">
      <c r="A17" s="5"/>
      <c r="D17" s="33"/>
      <c r="E17" s="30" t="s">
        <v>62</v>
      </c>
      <c r="F17" s="34">
        <f>F16</f>
        <v>0</v>
      </c>
      <c r="G17" s="35">
        <f>H12</f>
        <v>0</v>
      </c>
      <c r="H17" s="69" t="s">
        <v>63</v>
      </c>
      <c r="I17" s="35">
        <f>F17*G17</f>
        <v>0</v>
      </c>
      <c r="J17" s="69" t="s">
        <v>63</v>
      </c>
      <c r="K17" s="22"/>
    </row>
    <row r="18" spans="1:11" s="13" customFormat="1" ht="15.75" customHeight="1">
      <c r="A18" s="5"/>
      <c r="D18" s="33"/>
      <c r="E18" s="30" t="s">
        <v>58</v>
      </c>
      <c r="F18" s="34"/>
      <c r="G18" s="31" t="str">
        <f>IF(G17=0," ",G16/G17)</f>
        <v> </v>
      </c>
      <c r="H18" s="70" t="s">
        <v>0</v>
      </c>
      <c r="I18" s="31" t="str">
        <f>IF(I17=0," ",I16/I17)</f>
        <v> </v>
      </c>
      <c r="J18" s="70" t="s">
        <v>0</v>
      </c>
      <c r="K18" s="22"/>
    </row>
    <row r="19" spans="1:11" s="13" customFormat="1" ht="15.75" customHeight="1">
      <c r="A19" s="23"/>
      <c r="D19" s="24"/>
      <c r="E19" s="25"/>
      <c r="F19" s="26"/>
      <c r="G19" s="26"/>
      <c r="H19" s="11"/>
      <c r="I19" s="10"/>
      <c r="J19" s="11"/>
      <c r="K19" s="22"/>
    </row>
    <row r="20" spans="1:11" s="13" customFormat="1" ht="15.75" customHeight="1">
      <c r="A20" s="23" t="s">
        <v>64</v>
      </c>
      <c r="B20" s="36" t="s">
        <v>65</v>
      </c>
      <c r="E20" s="25"/>
      <c r="F20" s="26"/>
      <c r="G20" s="26"/>
      <c r="H20" s="11"/>
      <c r="I20" s="10"/>
      <c r="J20" s="11"/>
      <c r="K20" s="22"/>
    </row>
    <row r="21" spans="1:11" s="13" customFormat="1" ht="15.75" customHeight="1">
      <c r="A21" s="5"/>
      <c r="B21" s="5">
        <v>1</v>
      </c>
      <c r="C21" s="61" t="s">
        <v>66</v>
      </c>
      <c r="D21" s="62"/>
      <c r="E21" s="71">
        <v>0.05</v>
      </c>
      <c r="F21" s="27" t="s">
        <v>3</v>
      </c>
      <c r="H21" s="11"/>
      <c r="I21" s="10"/>
      <c r="J21" s="11"/>
      <c r="K21" s="22"/>
    </row>
    <row r="22" spans="1:11" s="13" customFormat="1" ht="15.75" customHeight="1">
      <c r="A22" s="5"/>
      <c r="B22" s="5"/>
      <c r="D22" s="29"/>
      <c r="E22" s="55" t="s">
        <v>52</v>
      </c>
      <c r="F22" s="56" t="s">
        <v>53</v>
      </c>
      <c r="G22" s="57" t="s">
        <v>54</v>
      </c>
      <c r="I22" s="26"/>
      <c r="J22" s="38"/>
      <c r="K22" s="22"/>
    </row>
    <row r="23" spans="1:11" s="13" customFormat="1" ht="15.75" customHeight="1">
      <c r="A23" s="5"/>
      <c r="B23" s="5"/>
      <c r="D23" s="29"/>
      <c r="E23" s="30" t="s">
        <v>56</v>
      </c>
      <c r="F23" s="31">
        <f>F11</f>
        <v>0</v>
      </c>
      <c r="G23" s="68" t="s">
        <v>1</v>
      </c>
      <c r="I23" s="28"/>
      <c r="J23" s="72"/>
      <c r="K23" s="22"/>
    </row>
    <row r="24" spans="1:11" s="13" customFormat="1" ht="15.75" customHeight="1">
      <c r="A24" s="5"/>
      <c r="B24" s="5"/>
      <c r="D24" s="29"/>
      <c r="E24" s="30" t="s">
        <v>57</v>
      </c>
      <c r="F24" s="31">
        <f>IF(F25=" ",0,F23/F25)</f>
        <v>0</v>
      </c>
      <c r="G24" s="69" t="s">
        <v>4</v>
      </c>
      <c r="I24" s="28"/>
      <c r="J24" s="73"/>
      <c r="K24" s="22"/>
    </row>
    <row r="25" spans="1:11" s="13" customFormat="1" ht="15.75" customHeight="1">
      <c r="A25" s="5"/>
      <c r="B25" s="5"/>
      <c r="D25" s="29"/>
      <c r="E25" s="30" t="s">
        <v>67</v>
      </c>
      <c r="F25" s="31" t="str">
        <f>IF(F13=" "," ",F13*(1+E21))</f>
        <v> </v>
      </c>
      <c r="G25" s="70" t="s">
        <v>0</v>
      </c>
      <c r="I25" s="28"/>
      <c r="J25" s="67"/>
      <c r="K25" s="22"/>
    </row>
    <row r="26" spans="1:11" s="13" customFormat="1" ht="15.75" customHeight="1">
      <c r="A26" s="5"/>
      <c r="B26" s="5">
        <v>2</v>
      </c>
      <c r="C26" s="37" t="s">
        <v>68</v>
      </c>
      <c r="F26" s="26"/>
      <c r="G26" s="26"/>
      <c r="H26" s="11"/>
      <c r="I26" s="10"/>
      <c r="J26" s="11"/>
      <c r="K26" s="22"/>
    </row>
    <row r="27" spans="1:11" s="13" customFormat="1" ht="15.75" customHeight="1">
      <c r="A27" s="5"/>
      <c r="B27" s="5"/>
      <c r="D27" s="33"/>
      <c r="E27" s="55" t="s">
        <v>52</v>
      </c>
      <c r="F27" s="58" t="s">
        <v>60</v>
      </c>
      <c r="G27" s="56" t="s">
        <v>24</v>
      </c>
      <c r="H27" s="57" t="s">
        <v>54</v>
      </c>
      <c r="I27" s="55" t="s">
        <v>59</v>
      </c>
      <c r="J27" s="57" t="s">
        <v>54</v>
      </c>
      <c r="K27" s="22"/>
    </row>
    <row r="28" spans="1:11" s="13" customFormat="1" ht="15.75" customHeight="1">
      <c r="A28" s="5"/>
      <c r="B28" s="5"/>
      <c r="D28" s="33"/>
      <c r="E28" s="30" t="s">
        <v>56</v>
      </c>
      <c r="F28" s="34">
        <f>E8</f>
        <v>0</v>
      </c>
      <c r="G28" s="35">
        <f>G16</f>
        <v>0</v>
      </c>
      <c r="H28" s="68" t="s">
        <v>69</v>
      </c>
      <c r="I28" s="35">
        <f>F28*G28</f>
        <v>0</v>
      </c>
      <c r="J28" s="68" t="s">
        <v>69</v>
      </c>
      <c r="K28" s="22"/>
    </row>
    <row r="29" spans="1:11" s="13" customFormat="1" ht="15.75" customHeight="1">
      <c r="A29" s="5"/>
      <c r="B29" s="5"/>
      <c r="D29" s="33"/>
      <c r="E29" s="30" t="s">
        <v>62</v>
      </c>
      <c r="F29" s="34">
        <f>F28</f>
        <v>0</v>
      </c>
      <c r="G29" s="35">
        <f>IF(G30=" ",0,G28/G30)</f>
        <v>0</v>
      </c>
      <c r="H29" s="69" t="s">
        <v>70</v>
      </c>
      <c r="I29" s="35">
        <f>IF(G29=0,0,F29*G29)</f>
        <v>0</v>
      </c>
      <c r="J29" s="69" t="s">
        <v>70</v>
      </c>
      <c r="K29" s="22"/>
    </row>
    <row r="30" spans="1:11" s="13" customFormat="1" ht="15.75" customHeight="1">
      <c r="A30" s="5"/>
      <c r="B30" s="5"/>
      <c r="D30" s="33"/>
      <c r="E30" s="30" t="s">
        <v>67</v>
      </c>
      <c r="F30" s="34"/>
      <c r="G30" s="31" t="str">
        <f>F25</f>
        <v> </v>
      </c>
      <c r="H30" s="70" t="s">
        <v>0</v>
      </c>
      <c r="I30" s="31" t="str">
        <f>IF(I29=0," ",I28/I29)</f>
        <v> </v>
      </c>
      <c r="J30" s="70" t="s">
        <v>0</v>
      </c>
      <c r="K30" s="22"/>
    </row>
    <row r="31" spans="1:11" s="13" customFormat="1" ht="15.75" customHeight="1">
      <c r="A31" s="5"/>
      <c r="B31" s="5"/>
      <c r="D31" s="29"/>
      <c r="E31" s="25"/>
      <c r="F31" s="26"/>
      <c r="G31" s="26"/>
      <c r="H31" s="11"/>
      <c r="I31" s="10"/>
      <c r="J31" s="11"/>
      <c r="K31" s="22"/>
    </row>
    <row r="32" spans="1:11" s="13" customFormat="1" ht="15.75" customHeight="1">
      <c r="A32" s="39" t="s">
        <v>71</v>
      </c>
      <c r="B32" s="24" t="s">
        <v>72</v>
      </c>
      <c r="E32" s="25"/>
      <c r="F32" s="40"/>
      <c r="G32" s="40"/>
      <c r="H32" s="41"/>
      <c r="I32" s="28"/>
      <c r="J32" s="42"/>
      <c r="K32" s="22"/>
    </row>
    <row r="33" spans="1:11" s="13" customFormat="1" ht="15.75" customHeight="1">
      <c r="A33" s="43"/>
      <c r="B33" s="5">
        <v>1</v>
      </c>
      <c r="C33" s="29" t="s">
        <v>73</v>
      </c>
      <c r="F33" s="40"/>
      <c r="G33" s="40"/>
      <c r="H33" s="41"/>
      <c r="I33" s="28"/>
      <c r="J33" s="42"/>
      <c r="K33" s="22"/>
    </row>
    <row r="34" spans="1:12" s="13" customFormat="1" ht="15.75" customHeight="1">
      <c r="A34" s="5"/>
      <c r="B34" s="5"/>
      <c r="D34" s="33"/>
      <c r="E34" s="64" t="s">
        <v>25</v>
      </c>
      <c r="F34" s="64"/>
      <c r="G34" s="59" t="s">
        <v>85</v>
      </c>
      <c r="H34" s="64" t="s">
        <v>74</v>
      </c>
      <c r="I34" s="64"/>
      <c r="J34" s="64"/>
      <c r="K34" s="64"/>
      <c r="L34" s="64"/>
    </row>
    <row r="35" spans="1:12" s="13" customFormat="1" ht="15.75" customHeight="1">
      <c r="A35" s="5"/>
      <c r="B35" s="5"/>
      <c r="D35" s="33"/>
      <c r="E35" s="66">
        <f>I17</f>
        <v>0</v>
      </c>
      <c r="F35" s="66"/>
      <c r="G35" s="69" t="s">
        <v>70</v>
      </c>
      <c r="H35" s="65" t="s">
        <v>75</v>
      </c>
      <c r="I35" s="65"/>
      <c r="J35" s="65"/>
      <c r="K35" s="65"/>
      <c r="L35" s="65"/>
    </row>
    <row r="36" spans="1:12" s="13" customFormat="1" ht="15.75" customHeight="1">
      <c r="A36" s="5"/>
      <c r="B36" s="5"/>
      <c r="D36" s="33"/>
      <c r="E36" s="63">
        <f>I29</f>
        <v>0</v>
      </c>
      <c r="F36" s="63"/>
      <c r="G36" s="69" t="s">
        <v>70</v>
      </c>
      <c r="H36" s="65" t="s">
        <v>76</v>
      </c>
      <c r="I36" s="65"/>
      <c r="J36" s="65"/>
      <c r="K36" s="65"/>
      <c r="L36" s="65"/>
    </row>
    <row r="37" spans="1:12" s="13" customFormat="1" ht="15.75" customHeight="1">
      <c r="A37" s="5"/>
      <c r="B37" s="5"/>
      <c r="D37" s="33"/>
      <c r="E37" s="63">
        <f>IF(E36=" "," ",E35-E36)</f>
        <v>0</v>
      </c>
      <c r="F37" s="63"/>
      <c r="G37" s="69" t="s">
        <v>70</v>
      </c>
      <c r="H37" s="65" t="s">
        <v>77</v>
      </c>
      <c r="I37" s="65"/>
      <c r="J37" s="65"/>
      <c r="K37" s="65"/>
      <c r="L37" s="65"/>
    </row>
    <row r="38" spans="1:11" s="13" customFormat="1" ht="15.75" customHeight="1">
      <c r="A38" s="5"/>
      <c r="B38" s="5">
        <v>2</v>
      </c>
      <c r="C38" s="29" t="s">
        <v>24</v>
      </c>
      <c r="F38" s="26"/>
      <c r="G38" s="26"/>
      <c r="H38" s="11"/>
      <c r="I38" s="10"/>
      <c r="J38" s="11"/>
      <c r="K38" s="22"/>
    </row>
    <row r="39" spans="1:12" s="13" customFormat="1" ht="15.75" customHeight="1">
      <c r="A39" s="5"/>
      <c r="B39" s="5"/>
      <c r="D39" s="33"/>
      <c r="E39" s="64" t="s">
        <v>25</v>
      </c>
      <c r="F39" s="64"/>
      <c r="G39" s="59" t="s">
        <v>85</v>
      </c>
      <c r="H39" s="64" t="s">
        <v>74</v>
      </c>
      <c r="I39" s="64"/>
      <c r="J39" s="64"/>
      <c r="K39" s="64"/>
      <c r="L39" s="64"/>
    </row>
    <row r="40" spans="1:12" s="13" customFormat="1" ht="15.75" customHeight="1">
      <c r="A40" s="5"/>
      <c r="B40" s="5"/>
      <c r="D40" s="33"/>
      <c r="E40" s="66">
        <f>G17</f>
        <v>0</v>
      </c>
      <c r="F40" s="66"/>
      <c r="G40" s="69" t="s">
        <v>70</v>
      </c>
      <c r="H40" s="65" t="s">
        <v>75</v>
      </c>
      <c r="I40" s="65"/>
      <c r="J40" s="65"/>
      <c r="K40" s="65"/>
      <c r="L40" s="65"/>
    </row>
    <row r="41" spans="1:12" s="13" customFormat="1" ht="15.75" customHeight="1">
      <c r="A41" s="5"/>
      <c r="B41" s="5"/>
      <c r="D41" s="33"/>
      <c r="E41" s="63">
        <f>G29</f>
        <v>0</v>
      </c>
      <c r="F41" s="63"/>
      <c r="G41" s="69" t="s">
        <v>70</v>
      </c>
      <c r="H41" s="65" t="s">
        <v>76</v>
      </c>
      <c r="I41" s="65"/>
      <c r="J41" s="65"/>
      <c r="K41" s="65"/>
      <c r="L41" s="65"/>
    </row>
    <row r="42" spans="1:12" s="13" customFormat="1" ht="15.75" customHeight="1">
      <c r="A42" s="5"/>
      <c r="B42" s="5"/>
      <c r="D42" s="33"/>
      <c r="E42" s="63">
        <f>IF(E41=" "," ",E40-E41)</f>
        <v>0</v>
      </c>
      <c r="F42" s="63"/>
      <c r="G42" s="69" t="s">
        <v>70</v>
      </c>
      <c r="H42" s="65" t="s">
        <v>77</v>
      </c>
      <c r="I42" s="65"/>
      <c r="J42" s="65"/>
      <c r="K42" s="65"/>
      <c r="L42" s="65"/>
    </row>
    <row r="43" spans="1:11" s="13" customFormat="1" ht="15.75" customHeight="1">
      <c r="A43" s="23"/>
      <c r="B43" s="5"/>
      <c r="D43" s="24"/>
      <c r="E43" s="25"/>
      <c r="F43" s="26"/>
      <c r="G43" s="26"/>
      <c r="H43" s="11"/>
      <c r="I43" s="10"/>
      <c r="J43" s="11"/>
      <c r="K43" s="22"/>
    </row>
    <row r="44" spans="1:11" s="13" customFormat="1" ht="15.75" customHeight="1">
      <c r="A44" s="39" t="s">
        <v>78</v>
      </c>
      <c r="B44" s="44" t="s">
        <v>79</v>
      </c>
      <c r="E44" s="25"/>
      <c r="F44" s="40"/>
      <c r="G44" s="40"/>
      <c r="H44" s="41"/>
      <c r="I44" s="28"/>
      <c r="J44" s="42"/>
      <c r="K44" s="22"/>
    </row>
    <row r="45" spans="1:11" s="13" customFormat="1" ht="15.75" customHeight="1">
      <c r="A45" s="43"/>
      <c r="B45" s="5"/>
      <c r="C45" s="45" t="s">
        <v>22</v>
      </c>
      <c r="D45" s="46"/>
      <c r="F45" s="40"/>
      <c r="G45" s="40"/>
      <c r="H45" s="41"/>
      <c r="I45" s="28"/>
      <c r="J45" s="42"/>
      <c r="K45" s="22"/>
    </row>
    <row r="46" spans="1:11" s="13" customFormat="1" ht="15.75" customHeight="1">
      <c r="A46" s="5"/>
      <c r="B46" s="5"/>
      <c r="D46" s="25" t="s">
        <v>23</v>
      </c>
      <c r="E46" s="89"/>
      <c r="F46" s="45" t="s">
        <v>2</v>
      </c>
      <c r="H46" s="41"/>
      <c r="I46" s="28"/>
      <c r="J46" s="42"/>
      <c r="K46" s="22"/>
    </row>
    <row r="47" spans="1:11" s="13" customFormat="1" ht="15.75" customHeight="1">
      <c r="A47" s="5"/>
      <c r="B47" s="5"/>
      <c r="D47" s="33"/>
      <c r="E47" s="25"/>
      <c r="F47" s="28"/>
      <c r="G47" s="45"/>
      <c r="H47" s="41"/>
      <c r="I47" s="28"/>
      <c r="J47" s="42"/>
      <c r="K47" s="22"/>
    </row>
    <row r="48" spans="1:11" s="13" customFormat="1" ht="15.75" customHeight="1">
      <c r="A48" s="5"/>
      <c r="B48" s="5">
        <v>1</v>
      </c>
      <c r="C48" s="29" t="s">
        <v>73</v>
      </c>
      <c r="F48" s="28"/>
      <c r="G48" s="45"/>
      <c r="H48" s="41"/>
      <c r="I48" s="28"/>
      <c r="J48" s="42"/>
      <c r="K48" s="22"/>
    </row>
    <row r="49" spans="1:12" s="13" customFormat="1" ht="15.75" customHeight="1">
      <c r="A49" s="5"/>
      <c r="B49" s="5"/>
      <c r="D49" s="33"/>
      <c r="E49" s="64" t="s">
        <v>25</v>
      </c>
      <c r="F49" s="64"/>
      <c r="G49" s="59" t="s">
        <v>85</v>
      </c>
      <c r="H49" s="64" t="s">
        <v>74</v>
      </c>
      <c r="I49" s="64"/>
      <c r="J49" s="64"/>
      <c r="K49" s="64"/>
      <c r="L49" s="64"/>
    </row>
    <row r="50" spans="1:12" s="13" customFormat="1" ht="15.75" customHeight="1">
      <c r="A50" s="5"/>
      <c r="B50" s="5"/>
      <c r="D50" s="33"/>
      <c r="E50" s="63">
        <f>IF(E37=" "," ",E37*E46)</f>
        <v>0</v>
      </c>
      <c r="F50" s="63"/>
      <c r="G50" s="47" t="s">
        <v>80</v>
      </c>
      <c r="H50" s="65" t="s">
        <v>81</v>
      </c>
      <c r="I50" s="65"/>
      <c r="J50" s="65"/>
      <c r="K50" s="65"/>
      <c r="L50" s="65"/>
    </row>
    <row r="51" spans="1:11" s="13" customFormat="1" ht="15.75" customHeight="1">
      <c r="A51" s="5"/>
      <c r="B51" s="5">
        <v>2</v>
      </c>
      <c r="C51" s="29" t="s">
        <v>24</v>
      </c>
      <c r="F51" s="40"/>
      <c r="G51" s="40"/>
      <c r="H51" s="41"/>
      <c r="I51" s="28"/>
      <c r="J51" s="42"/>
      <c r="K51" s="22"/>
    </row>
    <row r="52" spans="1:12" s="13" customFormat="1" ht="15.75" customHeight="1">
      <c r="A52" s="5"/>
      <c r="B52" s="5"/>
      <c r="D52" s="33"/>
      <c r="E52" s="64" t="s">
        <v>25</v>
      </c>
      <c r="F52" s="64"/>
      <c r="G52" s="59" t="s">
        <v>86</v>
      </c>
      <c r="H52" s="64" t="s">
        <v>74</v>
      </c>
      <c r="I52" s="64"/>
      <c r="J52" s="64"/>
      <c r="K52" s="64"/>
      <c r="L52" s="64"/>
    </row>
    <row r="53" spans="1:12" s="13" customFormat="1" ht="15.75" customHeight="1">
      <c r="A53" s="5"/>
      <c r="B53" s="5"/>
      <c r="D53" s="33"/>
      <c r="E53" s="63">
        <f>IF(E42=" "," ",E42*E46)</f>
        <v>0</v>
      </c>
      <c r="F53" s="63"/>
      <c r="G53" s="47" t="s">
        <v>80</v>
      </c>
      <c r="H53" s="65" t="s">
        <v>81</v>
      </c>
      <c r="I53" s="65"/>
      <c r="J53" s="65"/>
      <c r="K53" s="65"/>
      <c r="L53" s="65"/>
    </row>
    <row r="54" spans="1:11" s="13" customFormat="1" ht="15.75" customHeight="1">
      <c r="A54" s="5"/>
      <c r="B54" s="5"/>
      <c r="D54" s="33"/>
      <c r="E54" s="25"/>
      <c r="F54" s="40"/>
      <c r="G54" s="40"/>
      <c r="H54" s="41"/>
      <c r="I54" s="28"/>
      <c r="J54" s="42"/>
      <c r="K54" s="22"/>
    </row>
    <row r="55" spans="1:11" s="13" customFormat="1" ht="15.75" customHeight="1">
      <c r="A55" s="5"/>
      <c r="B55" s="5"/>
      <c r="D55" s="6"/>
      <c r="E55" s="25"/>
      <c r="F55" s="40"/>
      <c r="G55" s="40"/>
      <c r="H55" s="41"/>
      <c r="I55" s="28"/>
      <c r="J55" s="42"/>
      <c r="K55" s="22"/>
    </row>
    <row r="56" spans="1:11" s="13" customFormat="1" ht="15.75" customHeight="1">
      <c r="A56" s="5"/>
      <c r="B56" s="5"/>
      <c r="D56" s="6"/>
      <c r="E56" s="25"/>
      <c r="F56" s="40"/>
      <c r="G56" s="40"/>
      <c r="H56" s="41"/>
      <c r="I56" s="28"/>
      <c r="J56" s="42"/>
      <c r="K56" s="22"/>
    </row>
    <row r="57" spans="1:11" s="13" customFormat="1" ht="15.75" customHeight="1">
      <c r="A57" s="5"/>
      <c r="B57" s="5"/>
      <c r="D57" s="33"/>
      <c r="E57" s="25"/>
      <c r="F57" s="40"/>
      <c r="G57" s="40"/>
      <c r="H57" s="41"/>
      <c r="I57" s="28"/>
      <c r="J57" s="42"/>
      <c r="K57" s="22"/>
    </row>
    <row r="58" spans="1:11" s="13" customFormat="1" ht="15.75" customHeight="1">
      <c r="A58" s="39" t="s">
        <v>82</v>
      </c>
      <c r="B58" s="44" t="s">
        <v>83</v>
      </c>
      <c r="E58" s="25"/>
      <c r="F58" s="40"/>
      <c r="G58" s="40"/>
      <c r="H58" s="41"/>
      <c r="I58" s="28"/>
      <c r="J58" s="42"/>
      <c r="K58" s="22"/>
    </row>
    <row r="59" spans="1:11" s="13" customFormat="1" ht="15.75" customHeight="1">
      <c r="A59" s="5"/>
      <c r="B59" s="5">
        <v>1</v>
      </c>
      <c r="C59" s="49" t="s">
        <v>42</v>
      </c>
      <c r="D59" s="33"/>
      <c r="E59" s="25"/>
      <c r="F59" s="40"/>
      <c r="G59" s="40"/>
      <c r="H59" s="41"/>
      <c r="I59" s="28"/>
      <c r="J59" s="42"/>
      <c r="K59" s="22"/>
    </row>
    <row r="60" spans="1:11" s="13" customFormat="1" ht="15.75" customHeight="1">
      <c r="A60" s="5"/>
      <c r="B60" s="5"/>
      <c r="C60" s="49">
        <v>1</v>
      </c>
      <c r="D60" s="49" t="s">
        <v>32</v>
      </c>
      <c r="E60" s="25"/>
      <c r="F60" s="40"/>
      <c r="G60" s="40"/>
      <c r="H60" s="41"/>
      <c r="I60" s="28"/>
      <c r="J60" s="42"/>
      <c r="K60" s="22"/>
    </row>
    <row r="61" spans="1:11" s="13" customFormat="1" ht="15.75" customHeight="1">
      <c r="A61" s="5"/>
      <c r="B61" s="5"/>
      <c r="D61" s="33"/>
      <c r="E61" s="74" t="s">
        <v>26</v>
      </c>
      <c r="F61" s="75" t="s">
        <v>27</v>
      </c>
      <c r="G61" s="75"/>
      <c r="H61" s="74" t="s">
        <v>33</v>
      </c>
      <c r="I61" s="74" t="s">
        <v>34</v>
      </c>
      <c r="J61" s="74" t="s">
        <v>35</v>
      </c>
      <c r="K61" s="22"/>
    </row>
    <row r="62" spans="1:11" s="13" customFormat="1" ht="15.75" customHeight="1">
      <c r="A62" s="5"/>
      <c r="B62" s="5"/>
      <c r="D62" s="33"/>
      <c r="E62" s="76" t="s">
        <v>9</v>
      </c>
      <c r="F62" s="77" t="s">
        <v>15</v>
      </c>
      <c r="G62" s="77"/>
      <c r="H62" s="78">
        <v>10500</v>
      </c>
      <c r="I62" s="90"/>
      <c r="J62" s="78">
        <f>H62*I62</f>
        <v>0</v>
      </c>
      <c r="K62" s="22"/>
    </row>
    <row r="63" spans="1:11" s="13" customFormat="1" ht="15.75" customHeight="1">
      <c r="A63" s="5"/>
      <c r="B63" s="5"/>
      <c r="D63" s="33"/>
      <c r="E63" s="76" t="s">
        <v>5</v>
      </c>
      <c r="F63" s="77" t="s">
        <v>16</v>
      </c>
      <c r="G63" s="77"/>
      <c r="H63" s="78">
        <v>12600</v>
      </c>
      <c r="I63" s="90"/>
      <c r="J63" s="78">
        <f>H63*I63</f>
        <v>0</v>
      </c>
      <c r="K63" s="22"/>
    </row>
    <row r="64" spans="1:11" s="13" customFormat="1" ht="15.75" customHeight="1">
      <c r="A64" s="5"/>
      <c r="B64" s="5"/>
      <c r="D64" s="33"/>
      <c r="E64" s="76" t="s">
        <v>6</v>
      </c>
      <c r="F64" s="77" t="s">
        <v>17</v>
      </c>
      <c r="G64" s="77"/>
      <c r="H64" s="78">
        <v>14700</v>
      </c>
      <c r="I64" s="90"/>
      <c r="J64" s="78">
        <f>H64*I64</f>
        <v>0</v>
      </c>
      <c r="K64" s="22"/>
    </row>
    <row r="65" spans="1:11" s="13" customFormat="1" ht="15.75" customHeight="1">
      <c r="A65" s="5"/>
      <c r="B65" s="5"/>
      <c r="D65" s="33"/>
      <c r="E65" s="76" t="s">
        <v>7</v>
      </c>
      <c r="F65" s="77" t="s">
        <v>18</v>
      </c>
      <c r="G65" s="77"/>
      <c r="H65" s="78">
        <v>16800</v>
      </c>
      <c r="I65" s="90"/>
      <c r="J65" s="78">
        <f>H65*I65</f>
        <v>0</v>
      </c>
      <c r="K65" s="22"/>
    </row>
    <row r="66" spans="1:11" s="13" customFormat="1" ht="15.75" customHeight="1">
      <c r="A66" s="5"/>
      <c r="B66" s="5"/>
      <c r="D66" s="33"/>
      <c r="E66" s="76" t="s">
        <v>8</v>
      </c>
      <c r="F66" s="77" t="s">
        <v>19</v>
      </c>
      <c r="G66" s="77"/>
      <c r="H66" s="78">
        <v>21000</v>
      </c>
      <c r="I66" s="90"/>
      <c r="J66" s="78">
        <f>H66*I66</f>
        <v>0</v>
      </c>
      <c r="K66" s="22"/>
    </row>
    <row r="67" spans="1:10" s="49" customFormat="1" ht="14.25">
      <c r="A67" s="48"/>
      <c r="B67" s="48"/>
      <c r="H67" s="79" t="s">
        <v>36</v>
      </c>
      <c r="I67" s="80">
        <f>SUM(I62:I66)</f>
        <v>0</v>
      </c>
      <c r="J67" s="80">
        <f>SUM(J62:J66)</f>
        <v>0</v>
      </c>
    </row>
    <row r="68" spans="1:8" s="49" customFormat="1" ht="14.25">
      <c r="A68" s="48"/>
      <c r="C68" s="81">
        <v>2</v>
      </c>
      <c r="D68" s="49" t="s">
        <v>37</v>
      </c>
      <c r="H68" s="22"/>
    </row>
    <row r="69" spans="1:10" s="49" customFormat="1" ht="14.25">
      <c r="A69" s="48"/>
      <c r="B69" s="48"/>
      <c r="E69" s="74" t="s">
        <v>26</v>
      </c>
      <c r="F69" s="75" t="s">
        <v>27</v>
      </c>
      <c r="G69" s="75"/>
      <c r="H69" s="74" t="s">
        <v>33</v>
      </c>
      <c r="I69" s="74" t="s">
        <v>34</v>
      </c>
      <c r="J69" s="74" t="s">
        <v>35</v>
      </c>
    </row>
    <row r="70" spans="1:10" s="49" customFormat="1" ht="14.25">
      <c r="A70" s="48"/>
      <c r="B70" s="48"/>
      <c r="E70" s="76" t="s">
        <v>10</v>
      </c>
      <c r="F70" s="77" t="s">
        <v>39</v>
      </c>
      <c r="G70" s="77"/>
      <c r="H70" s="78">
        <v>16800</v>
      </c>
      <c r="I70" s="90"/>
      <c r="J70" s="78">
        <f>H70*I70</f>
        <v>0</v>
      </c>
    </row>
    <row r="71" spans="1:10" s="49" customFormat="1" ht="14.25">
      <c r="A71" s="48"/>
      <c r="B71" s="48"/>
      <c r="E71" s="76" t="s">
        <v>11</v>
      </c>
      <c r="F71" s="77" t="s">
        <v>40</v>
      </c>
      <c r="G71" s="77"/>
      <c r="H71" s="78">
        <v>21000</v>
      </c>
      <c r="I71" s="90"/>
      <c r="J71" s="78">
        <f>H71*I71</f>
        <v>0</v>
      </c>
    </row>
    <row r="72" spans="1:10" s="49" customFormat="1" ht="14.25">
      <c r="A72" s="48"/>
      <c r="B72" s="48"/>
      <c r="E72" s="76" t="s">
        <v>12</v>
      </c>
      <c r="F72" s="77" t="s">
        <v>41</v>
      </c>
      <c r="G72" s="77"/>
      <c r="H72" s="78">
        <v>26250</v>
      </c>
      <c r="I72" s="90"/>
      <c r="J72" s="78">
        <f>H72*I72</f>
        <v>0</v>
      </c>
    </row>
    <row r="73" spans="1:10" s="49" customFormat="1" ht="14.25">
      <c r="A73" s="48"/>
      <c r="B73" s="48"/>
      <c r="E73" s="76" t="s">
        <v>13</v>
      </c>
      <c r="F73" s="77" t="s">
        <v>20</v>
      </c>
      <c r="G73" s="77"/>
      <c r="H73" s="78">
        <v>31500</v>
      </c>
      <c r="I73" s="90"/>
      <c r="J73" s="78">
        <f>H73*I73</f>
        <v>0</v>
      </c>
    </row>
    <row r="74" spans="1:10" s="49" customFormat="1" ht="14.25">
      <c r="A74" s="48"/>
      <c r="B74" s="48"/>
      <c r="E74" s="76" t="s">
        <v>14</v>
      </c>
      <c r="F74" s="77" t="s">
        <v>21</v>
      </c>
      <c r="G74" s="77"/>
      <c r="H74" s="78">
        <v>36750</v>
      </c>
      <c r="I74" s="90"/>
      <c r="J74" s="78">
        <f>H74*I74</f>
        <v>0</v>
      </c>
    </row>
    <row r="75" spans="1:10" s="49" customFormat="1" ht="14.25">
      <c r="A75" s="48"/>
      <c r="B75" s="48"/>
      <c r="H75" s="79" t="s">
        <v>36</v>
      </c>
      <c r="I75" s="80">
        <f>SUM(I70:I74)</f>
        <v>0</v>
      </c>
      <c r="J75" s="80">
        <f>SUM(J70:J74)</f>
        <v>0</v>
      </c>
    </row>
    <row r="76" spans="1:10" s="49" customFormat="1" ht="14.25">
      <c r="A76" s="48"/>
      <c r="B76" s="48"/>
      <c r="H76" s="82" t="s">
        <v>38</v>
      </c>
      <c r="I76" s="78">
        <f>I67+I75</f>
        <v>0</v>
      </c>
      <c r="J76" s="78">
        <f>J67+J75</f>
        <v>0</v>
      </c>
    </row>
    <row r="77" spans="1:8" s="49" customFormat="1" ht="14.25">
      <c r="A77" s="48"/>
      <c r="B77" s="48"/>
      <c r="H77" s="22"/>
    </row>
    <row r="78" spans="1:8" s="49" customFormat="1" ht="14.25">
      <c r="A78" s="48"/>
      <c r="B78" s="48">
        <v>2</v>
      </c>
      <c r="C78" s="49" t="s">
        <v>43</v>
      </c>
      <c r="H78" s="22"/>
    </row>
    <row r="79" spans="1:8" s="49" customFormat="1" ht="14.25">
      <c r="A79" s="48"/>
      <c r="B79" s="48"/>
      <c r="C79" s="49">
        <v>1</v>
      </c>
      <c r="D79" s="49" t="s">
        <v>44</v>
      </c>
      <c r="G79" s="83">
        <f>J76</f>
        <v>0</v>
      </c>
      <c r="H79" s="84" t="s">
        <v>28</v>
      </c>
    </row>
    <row r="80" spans="1:8" s="49" customFormat="1" ht="14.25">
      <c r="A80" s="48"/>
      <c r="B80" s="48"/>
      <c r="C80" s="49">
        <v>2</v>
      </c>
      <c r="D80" s="49" t="s">
        <v>45</v>
      </c>
      <c r="G80" s="85">
        <f>E50</f>
        <v>0</v>
      </c>
      <c r="H80" s="84" t="s">
        <v>28</v>
      </c>
    </row>
    <row r="81" spans="1:8" s="49" customFormat="1" ht="14.25">
      <c r="A81" s="48"/>
      <c r="B81" s="48"/>
      <c r="C81" s="49">
        <v>3</v>
      </c>
      <c r="D81" s="49" t="s">
        <v>43</v>
      </c>
      <c r="G81" s="86" t="str">
        <f>IF(G80=0," ",G79/G80)</f>
        <v> </v>
      </c>
      <c r="H81" s="84" t="s">
        <v>29</v>
      </c>
    </row>
    <row r="82" spans="1:8" s="49" customFormat="1" ht="14.25">
      <c r="A82" s="48"/>
      <c r="B82" s="48"/>
      <c r="C82" s="49">
        <v>4</v>
      </c>
      <c r="D82" s="49" t="s">
        <v>46</v>
      </c>
      <c r="G82" s="87" t="str">
        <f>IF(G81=" "," ",12*G81)</f>
        <v> </v>
      </c>
      <c r="H82" s="84" t="s">
        <v>30</v>
      </c>
    </row>
    <row r="83" spans="1:8" s="49" customFormat="1" ht="14.25">
      <c r="A83" s="48"/>
      <c r="B83" s="48"/>
      <c r="C83" s="49">
        <v>5</v>
      </c>
      <c r="D83" s="49" t="s">
        <v>47</v>
      </c>
      <c r="G83" s="60" t="str">
        <f>IF(I17=0," ",(I28/(I17-J76/E46)-(I16/I17))/(I16/I17)*100)</f>
        <v> </v>
      </c>
      <c r="H83" s="22" t="s">
        <v>31</v>
      </c>
    </row>
    <row r="84" spans="1:8" s="49" customFormat="1" ht="14.25">
      <c r="A84" s="48"/>
      <c r="B84" s="48"/>
      <c r="H84" s="22"/>
    </row>
    <row r="85" ht="13.5">
      <c r="B85" s="51"/>
    </row>
    <row r="86" ht="13.5">
      <c r="B86" s="51"/>
    </row>
    <row r="87" spans="2:7" ht="13.5">
      <c r="B87" s="51"/>
      <c r="G87" s="54"/>
    </row>
    <row r="88" spans="2:7" ht="13.5">
      <c r="B88" s="51"/>
      <c r="G88" s="54"/>
    </row>
    <row r="89" spans="2:7" ht="13.5">
      <c r="B89" s="51"/>
      <c r="G89" s="54"/>
    </row>
    <row r="90" spans="2:7" ht="13.5">
      <c r="B90" s="51"/>
      <c r="G90" s="54"/>
    </row>
    <row r="91" spans="2:7" ht="13.5">
      <c r="B91" s="51"/>
      <c r="G91" s="54"/>
    </row>
    <row r="92" spans="2:7" ht="13.5">
      <c r="B92" s="51"/>
      <c r="G92" s="54"/>
    </row>
    <row r="93" spans="2:7" ht="13.5">
      <c r="B93" s="51"/>
      <c r="G93" s="54"/>
    </row>
    <row r="94" ht="13.5">
      <c r="B94" s="51"/>
    </row>
    <row r="95" ht="13.5">
      <c r="B95" s="51"/>
    </row>
    <row r="96" ht="13.5">
      <c r="B96" s="51"/>
    </row>
    <row r="97" ht="13.5">
      <c r="B97" s="51"/>
    </row>
    <row r="98" ht="13.5">
      <c r="B98" s="51"/>
    </row>
    <row r="99" ht="13.5">
      <c r="B99" s="51"/>
    </row>
    <row r="100" ht="13.5">
      <c r="B100" s="51"/>
    </row>
    <row r="101" ht="13.5">
      <c r="B101" s="51"/>
    </row>
    <row r="102" ht="13.5">
      <c r="B102" s="51"/>
    </row>
    <row r="103" ht="13.5">
      <c r="B103" s="51"/>
    </row>
    <row r="104" ht="13.5">
      <c r="B104" s="51"/>
    </row>
    <row r="105" ht="13.5">
      <c r="B105" s="51"/>
    </row>
    <row r="106" ht="13.5">
      <c r="B106" s="51"/>
    </row>
    <row r="107" ht="13.5">
      <c r="B107" s="51"/>
    </row>
    <row r="108" ht="13.5">
      <c r="B108" s="51"/>
    </row>
    <row r="109" ht="13.5">
      <c r="B109" s="51"/>
    </row>
    <row r="110" ht="13.5">
      <c r="B110" s="51"/>
    </row>
    <row r="111" ht="13.5">
      <c r="B111" s="51"/>
    </row>
    <row r="112" ht="13.5">
      <c r="B112" s="51"/>
    </row>
    <row r="113" ht="13.5">
      <c r="B113" s="51"/>
    </row>
    <row r="114" ht="13.5">
      <c r="B114" s="51"/>
    </row>
    <row r="115" ht="13.5">
      <c r="B115" s="51"/>
    </row>
    <row r="116" ht="13.5">
      <c r="B116" s="51"/>
    </row>
    <row r="117" ht="13.5">
      <c r="B117" s="51"/>
    </row>
    <row r="118" ht="13.5">
      <c r="B118" s="51"/>
    </row>
    <row r="119" ht="13.5">
      <c r="B119" s="51"/>
    </row>
    <row r="120" ht="13.5">
      <c r="B120" s="51"/>
    </row>
    <row r="121" ht="13.5">
      <c r="B121" s="51"/>
    </row>
    <row r="122" ht="13.5">
      <c r="B122" s="51"/>
    </row>
    <row r="123" ht="13.5">
      <c r="B123" s="51"/>
    </row>
    <row r="124" ht="13.5">
      <c r="B124" s="51"/>
    </row>
    <row r="125" ht="13.5">
      <c r="B125" s="51"/>
    </row>
    <row r="126" ht="13.5">
      <c r="B126" s="51"/>
    </row>
    <row r="127" ht="13.5">
      <c r="B127" s="51"/>
    </row>
    <row r="128" ht="13.5">
      <c r="B128" s="51"/>
    </row>
    <row r="129" ht="13.5">
      <c r="B129" s="51"/>
    </row>
    <row r="130" ht="13.5">
      <c r="B130" s="51"/>
    </row>
    <row r="131" ht="13.5">
      <c r="B131" s="51"/>
    </row>
    <row r="132" ht="13.5">
      <c r="B132" s="51"/>
    </row>
    <row r="133" ht="13.5">
      <c r="B133" s="51"/>
    </row>
    <row r="134" ht="13.5">
      <c r="B134" s="51"/>
    </row>
    <row r="135" ht="13.5">
      <c r="B135" s="51"/>
    </row>
    <row r="136" ht="13.5">
      <c r="B136" s="51"/>
    </row>
    <row r="137" ht="13.5">
      <c r="B137" s="51"/>
    </row>
    <row r="138" ht="13.5">
      <c r="B138" s="51"/>
    </row>
    <row r="139" ht="13.5">
      <c r="B139" s="51"/>
    </row>
    <row r="140" ht="13.5">
      <c r="B140" s="51"/>
    </row>
    <row r="141" ht="13.5">
      <c r="B141" s="51"/>
    </row>
    <row r="142" ht="13.5">
      <c r="B142" s="51"/>
    </row>
    <row r="143" ht="13.5">
      <c r="B143" s="51"/>
    </row>
    <row r="144" ht="13.5">
      <c r="B144" s="51"/>
    </row>
    <row r="145" ht="13.5">
      <c r="B145" s="51"/>
    </row>
    <row r="146" ht="13.5">
      <c r="B146" s="51"/>
    </row>
    <row r="147" ht="13.5">
      <c r="B147" s="51"/>
    </row>
    <row r="148" ht="13.5">
      <c r="B148" s="51"/>
    </row>
    <row r="149" ht="13.5">
      <c r="B149" s="51"/>
    </row>
    <row r="150" ht="13.5">
      <c r="B150" s="51"/>
    </row>
    <row r="151" ht="13.5">
      <c r="B151" s="51"/>
    </row>
    <row r="152" ht="13.5">
      <c r="B152" s="51"/>
    </row>
    <row r="153" ht="13.5">
      <c r="B153" s="51"/>
    </row>
    <row r="154" ht="13.5">
      <c r="B154" s="51"/>
    </row>
    <row r="155" ht="13.5">
      <c r="B155" s="51"/>
    </row>
    <row r="156" ht="13.5">
      <c r="B156" s="51"/>
    </row>
    <row r="157" ht="13.5">
      <c r="B157" s="51"/>
    </row>
    <row r="158" ht="13.5">
      <c r="B158" s="51"/>
    </row>
    <row r="159" ht="13.5">
      <c r="B159" s="51"/>
    </row>
    <row r="160" ht="13.5">
      <c r="B160" s="51"/>
    </row>
    <row r="161" ht="13.5">
      <c r="B161" s="51"/>
    </row>
    <row r="162" ht="13.5">
      <c r="B162" s="51"/>
    </row>
    <row r="163" ht="13.5">
      <c r="B163" s="51"/>
    </row>
    <row r="164" ht="13.5">
      <c r="B164" s="51"/>
    </row>
    <row r="165" ht="13.5">
      <c r="B165" s="51"/>
    </row>
    <row r="166" ht="13.5">
      <c r="B166" s="51"/>
    </row>
    <row r="167" ht="13.5">
      <c r="B167" s="51"/>
    </row>
    <row r="168" ht="13.5">
      <c r="B168" s="51"/>
    </row>
    <row r="169" ht="13.5">
      <c r="B169" s="51"/>
    </row>
    <row r="170" ht="13.5">
      <c r="B170" s="51"/>
    </row>
    <row r="171" ht="13.5">
      <c r="B171" s="51"/>
    </row>
    <row r="172" ht="13.5">
      <c r="B172" s="51"/>
    </row>
    <row r="173" ht="13.5">
      <c r="B173" s="51"/>
    </row>
    <row r="174" ht="13.5">
      <c r="B174" s="51"/>
    </row>
    <row r="175" ht="13.5">
      <c r="B175" s="51"/>
    </row>
    <row r="176" ht="13.5">
      <c r="B176" s="51"/>
    </row>
    <row r="177" ht="13.5">
      <c r="B177" s="51"/>
    </row>
    <row r="178" ht="13.5">
      <c r="B178" s="51"/>
    </row>
    <row r="179" ht="13.5">
      <c r="B179" s="51"/>
    </row>
    <row r="180" ht="13.5">
      <c r="B180" s="51"/>
    </row>
    <row r="181" ht="13.5">
      <c r="B181" s="51"/>
    </row>
    <row r="182" ht="13.5">
      <c r="B182" s="51"/>
    </row>
    <row r="183" ht="13.5">
      <c r="B183" s="51"/>
    </row>
    <row r="184" ht="13.5">
      <c r="B184" s="51"/>
    </row>
    <row r="185" ht="13.5">
      <c r="B185" s="51"/>
    </row>
    <row r="186" ht="13.5">
      <c r="B186" s="51"/>
    </row>
    <row r="187" ht="13.5">
      <c r="B187" s="51"/>
    </row>
    <row r="188" ht="13.5">
      <c r="B188" s="51"/>
    </row>
    <row r="189" ht="13.5">
      <c r="B189" s="51"/>
    </row>
    <row r="190" ht="13.5">
      <c r="B190" s="51"/>
    </row>
    <row r="191" ht="13.5">
      <c r="B191" s="51"/>
    </row>
    <row r="192" ht="13.5">
      <c r="B192" s="51"/>
    </row>
    <row r="193" ht="13.5">
      <c r="B193" s="51"/>
    </row>
    <row r="194" ht="13.5">
      <c r="B194" s="51"/>
    </row>
    <row r="195" ht="13.5">
      <c r="B195" s="51"/>
    </row>
    <row r="196" ht="13.5">
      <c r="B196" s="51"/>
    </row>
    <row r="197" ht="13.5">
      <c r="B197" s="51"/>
    </row>
    <row r="198" ht="13.5">
      <c r="B198" s="51"/>
    </row>
    <row r="199" ht="13.5">
      <c r="B199" s="51"/>
    </row>
    <row r="200" ht="13.5">
      <c r="B200" s="51"/>
    </row>
    <row r="201" ht="13.5">
      <c r="B201" s="51"/>
    </row>
    <row r="202" ht="13.5">
      <c r="B202" s="51"/>
    </row>
    <row r="203" ht="13.5">
      <c r="B203" s="51"/>
    </row>
    <row r="204" ht="13.5">
      <c r="B204" s="51"/>
    </row>
    <row r="205" ht="13.5">
      <c r="B205" s="51"/>
    </row>
    <row r="206" ht="13.5">
      <c r="B206" s="51"/>
    </row>
    <row r="207" ht="13.5">
      <c r="B207" s="51"/>
    </row>
    <row r="208" ht="13.5">
      <c r="B208" s="51"/>
    </row>
    <row r="209" ht="13.5">
      <c r="B209" s="51"/>
    </row>
    <row r="210" ht="13.5">
      <c r="B210" s="51"/>
    </row>
    <row r="211" ht="13.5">
      <c r="B211" s="51"/>
    </row>
    <row r="212" ht="13.5">
      <c r="B212" s="51"/>
    </row>
    <row r="213" ht="13.5">
      <c r="B213" s="51"/>
    </row>
    <row r="214" ht="13.5">
      <c r="B214" s="51"/>
    </row>
  </sheetData>
  <sheetProtection password="CD60" sheet="1"/>
  <mergeCells count="37">
    <mergeCell ref="H37:L37"/>
    <mergeCell ref="E39:F39"/>
    <mergeCell ref="H39:L39"/>
    <mergeCell ref="E40:F40"/>
    <mergeCell ref="H40:L40"/>
    <mergeCell ref="H34:L34"/>
    <mergeCell ref="E35:F35"/>
    <mergeCell ref="H35:L35"/>
    <mergeCell ref="E36:F36"/>
    <mergeCell ref="H36:L36"/>
    <mergeCell ref="H50:L50"/>
    <mergeCell ref="E52:F52"/>
    <mergeCell ref="H52:L52"/>
    <mergeCell ref="E53:F53"/>
    <mergeCell ref="H53:L53"/>
    <mergeCell ref="H41:L41"/>
    <mergeCell ref="E42:F42"/>
    <mergeCell ref="H42:L42"/>
    <mergeCell ref="E49:F49"/>
    <mergeCell ref="H49:L49"/>
    <mergeCell ref="F73:G73"/>
    <mergeCell ref="F74:G74"/>
    <mergeCell ref="F61:G61"/>
    <mergeCell ref="F62:G62"/>
    <mergeCell ref="F63:G63"/>
    <mergeCell ref="F64:G64"/>
    <mergeCell ref="F65:G65"/>
    <mergeCell ref="F66:G66"/>
    <mergeCell ref="C21:D21"/>
    <mergeCell ref="F69:G69"/>
    <mergeCell ref="F70:G70"/>
    <mergeCell ref="F71:G71"/>
    <mergeCell ref="F72:G72"/>
    <mergeCell ref="E50:F50"/>
    <mergeCell ref="E41:F41"/>
    <mergeCell ref="E37:F37"/>
    <mergeCell ref="E34:F34"/>
  </mergeCells>
  <printOptions/>
  <pageMargins left="0.11811023622047245" right="0.11811023622047245" top="0.35433070866141736" bottom="0.1968503937007874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タグチ</dc:creator>
  <cp:keywords/>
  <dc:description/>
  <cp:lastModifiedBy>inaba jun</cp:lastModifiedBy>
  <cp:lastPrinted>2010-11-27T00:36:58Z</cp:lastPrinted>
  <dcterms:created xsi:type="dcterms:W3CDTF">2010-11-25T19:44:08Z</dcterms:created>
  <dcterms:modified xsi:type="dcterms:W3CDTF">2011-07-05T11:38:04Z</dcterms:modified>
  <cp:category/>
  <cp:version/>
  <cp:contentType/>
  <cp:contentStatus/>
</cp:coreProperties>
</file>